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ointedheartlimited-my.sharepoint.com/personal/brian_leung_tamjai-intl_com/Documents/Desktop/"/>
    </mc:Choice>
  </mc:AlternateContent>
  <xr:revisionPtr revIDLastSave="4" documentId="8_{EE792C8C-CA96-4D61-B304-ABF6270637A6}" xr6:coauthVersionLast="47" xr6:coauthVersionMax="47" xr10:uidLastSave="{8B52E288-E0FA-4DE1-8F62-5F011A5904ED}"/>
  <bookViews>
    <workbookView xWindow="-120" yWindow="-120" windowWidth="29040" windowHeight="15840" xr2:uid="{992E6BB7-C621-4388-ABB8-39C267660B4A}"/>
  </bookViews>
  <sheets>
    <sheet name="Output(Annual)" sheetId="1" r:id="rId1"/>
  </sheets>
  <externalReferences>
    <externalReference r:id="rId2"/>
  </externalReferences>
  <definedNames>
    <definedName name="_xlnm.Print_Area" localSheetId="0">'Output(Annual)'!$A$1:$E$74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4" i="1" l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2" i="1"/>
  <c r="D52" i="1"/>
  <c r="C52" i="1"/>
  <c r="E49" i="1"/>
  <c r="D49" i="1"/>
  <c r="C49" i="1"/>
  <c r="B49" i="1"/>
  <c r="E48" i="1"/>
  <c r="D48" i="1"/>
  <c r="C48" i="1"/>
  <c r="C50" i="1" s="1"/>
  <c r="B48" i="1"/>
  <c r="B50" i="1" s="1"/>
  <c r="E41" i="1"/>
  <c r="D41" i="1"/>
  <c r="C41" i="1"/>
  <c r="B41" i="1"/>
  <c r="E40" i="1"/>
  <c r="D40" i="1"/>
  <c r="C40" i="1"/>
  <c r="C42" i="1" s="1"/>
  <c r="B40" i="1"/>
  <c r="B42" i="1" s="1"/>
  <c r="E30" i="1"/>
  <c r="D30" i="1"/>
  <c r="C30" i="1"/>
  <c r="B30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5" i="1"/>
  <c r="D15" i="1"/>
  <c r="C15" i="1"/>
  <c r="B15" i="1"/>
  <c r="E14" i="1"/>
  <c r="D14" i="1"/>
  <c r="C14" i="1"/>
  <c r="B14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B11" i="1" s="1"/>
  <c r="D11" i="1" l="1"/>
  <c r="C11" i="1"/>
  <c r="E11" i="1"/>
  <c r="D42" i="1"/>
  <c r="D50" i="1"/>
  <c r="E42" i="1"/>
  <c r="E50" i="1"/>
  <c r="C12" i="1"/>
  <c r="D12" i="1"/>
  <c r="E12" i="1"/>
  <c r="B12" i="1"/>
</calcChain>
</file>

<file path=xl/sharedStrings.xml><?xml version="1.0" encoding="utf-8"?>
<sst xmlns="http://schemas.openxmlformats.org/spreadsheetml/2006/main" count="88" uniqueCount="50">
  <si>
    <t>Performance Summary</t>
  </si>
  <si>
    <t xml:space="preserve">Financial Year ("FY"): 1 April to 31 March of the following year </t>
  </si>
  <si>
    <t>Key Financial Ratios</t>
  </si>
  <si>
    <t>Revenue</t>
  </si>
  <si>
    <t>Key Performance Indicator</t>
  </si>
  <si>
    <t>Summary of Profit or Loss (HK$000)</t>
  </si>
  <si>
    <t>FY2018/19</t>
  </si>
  <si>
    <t>FY2019/20</t>
  </si>
  <si>
    <t>FY2020/21</t>
  </si>
  <si>
    <t>FY2021/22</t>
  </si>
  <si>
    <t>Hong Kong</t>
  </si>
  <si>
    <t>Cost of food and beverages consumed</t>
  </si>
  <si>
    <t>Mainland China and overseas markets</t>
  </si>
  <si>
    <t>Other revenue</t>
  </si>
  <si>
    <t>Selling and distribution costs and general and administrative expenses</t>
  </si>
  <si>
    <t>Profit for the year</t>
  </si>
  <si>
    <t>Profit margin</t>
  </si>
  <si>
    <t>Earnings per share (HK cents)</t>
  </si>
  <si>
    <t>-Basic</t>
  </si>
  <si>
    <t>-Diluted</t>
  </si>
  <si>
    <t>Summary of Financial Position (HK$000)</t>
  </si>
  <si>
    <t>Non-current assets</t>
  </si>
  <si>
    <t>Current assets</t>
  </si>
  <si>
    <t>Current liabilities</t>
  </si>
  <si>
    <t>Non-Current Liabilities</t>
  </si>
  <si>
    <t>Cash and cash equivalents</t>
  </si>
  <si>
    <t>Capital and reserve</t>
  </si>
  <si>
    <t>Inventories</t>
  </si>
  <si>
    <t>Major Movements in Cash Flows (HK$000)</t>
  </si>
  <si>
    <t>Net cash from (used in) operating activities</t>
  </si>
  <si>
    <t>Net cash from (used in) investing activities</t>
  </si>
  <si>
    <t>Net cash from (used in) financing activities</t>
  </si>
  <si>
    <t>Cash and cash equivalents at the end of the year</t>
  </si>
  <si>
    <t>Return on assets</t>
  </si>
  <si>
    <t>Return on equity</t>
  </si>
  <si>
    <t>Current ratio</t>
  </si>
  <si>
    <t>Quick ratio</t>
  </si>
  <si>
    <t xml:space="preserve">POS Network </t>
  </si>
  <si>
    <t>By geographic location</t>
  </si>
  <si>
    <t>Total number of restaurants</t>
  </si>
  <si>
    <t>Revenue (HK$000)</t>
  </si>
  <si>
    <t>Total revenue</t>
  </si>
  <si>
    <t>Compatable Restaurants Growth</t>
  </si>
  <si>
    <t>Average spending per customer (HK$)</t>
  </si>
  <si>
    <t>Mainland China</t>
  </si>
  <si>
    <t>Singapore</t>
  </si>
  <si>
    <t>Japan</t>
  </si>
  <si>
    <t>Overall</t>
  </si>
  <si>
    <t>Average daily number of bowls served per seat</t>
  </si>
  <si>
    <t>Average daily revenue per restaurant (HK$)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</si>
</sst>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_ ;\(#,##0\)"/>
    <numFmt numFmtId="165" formatCode="0.0%"/>
    <numFmt numFmtId="166" formatCode="_-* #,##0_-;\-* #,##0_-;_-* &quot;-&quot;??_-;_-@_-"/>
    <numFmt numFmtId="167" formatCode="0.0"/>
    <numFmt numFmtId="168" formatCode="#,##0.0"/>
    <numFmt numFmtId="169" formatCode="#,##0.0%_);[Red]\-#,##0.0%"/>
    <numFmt numFmtId="170" formatCode="#,##0.0%_);[Black]\-#,##0.0%"/>
    <numFmt numFmtId="171" formatCode="0.0_);[Red]\(0.0\)"/>
    <numFmt numFmtId="172" formatCode="#,##0.0_ ;\(#,##0.0\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 vertical="center"/>
    </xf>
  </cellStyleXfs>
  <cellXfs count="38">
    <xf numFmtId="0" fontId="0" fillId="0" borderId="0" xfId="0"/>
    <xf numFmtId="0" fontId="1" fillId="0" borderId="0" xfId="3" applyFont="1">
      <alignment vertical="center"/>
    </xf>
    <xf numFmtId="0" fontId="3" fillId="0" borderId="0" xfId="3" applyFont="1">
      <alignment vertical="center"/>
    </xf>
    <xf numFmtId="0" fontId="5" fillId="0" borderId="0" xfId="3" applyFont="1">
      <alignment vertical="center"/>
    </xf>
    <xf numFmtId="0" fontId="2" fillId="2" borderId="0" xfId="3" applyFont="1" applyFill="1" applyAlignment="1">
      <alignment horizontal="left" vertical="center" wrapText="1"/>
    </xf>
    <xf numFmtId="0" fontId="2" fillId="2" borderId="0" xfId="3" applyFont="1" applyFill="1" applyAlignment="1">
      <alignment horizontal="right" wrapText="1"/>
    </xf>
    <xf numFmtId="0" fontId="6" fillId="0" borderId="0" xfId="3" applyFont="1" applyAlignment="1">
      <alignment horizontal="left" vertical="top" wrapText="1"/>
    </xf>
    <xf numFmtId="164" fontId="1" fillId="0" borderId="0" xfId="1" applyNumberFormat="1" applyFont="1" applyAlignment="1">
      <alignment horizontal="right"/>
    </xf>
    <xf numFmtId="0" fontId="1" fillId="0" borderId="0" xfId="3" applyFont="1" applyAlignment="1">
      <alignment vertical="top"/>
    </xf>
    <xf numFmtId="164" fontId="1" fillId="0" borderId="1" xfId="1" applyNumberFormat="1" applyFont="1" applyBorder="1" applyAlignment="1">
      <alignment horizontal="right"/>
    </xf>
    <xf numFmtId="0" fontId="1" fillId="0" borderId="0" xfId="3" applyFont="1" applyAlignment="1">
      <alignment horizontal="left" vertical="top" wrapText="1"/>
    </xf>
    <xf numFmtId="165" fontId="1" fillId="0" borderId="0" xfId="2" applyNumberFormat="1" applyFont="1" applyAlignment="1">
      <alignment horizontal="right"/>
    </xf>
    <xf numFmtId="0" fontId="6" fillId="0" borderId="0" xfId="3" applyFont="1" applyAlignment="1">
      <alignment horizontal="left" vertical="center" wrapText="1"/>
    </xf>
    <xf numFmtId="167" fontId="6" fillId="0" borderId="0" xfId="3" applyNumberFormat="1" applyFont="1" applyAlignment="1">
      <alignment horizontal="right" vertical="top" wrapText="1"/>
    </xf>
    <xf numFmtId="0" fontId="0" fillId="0" borderId="0" xfId="0" quotePrefix="1" applyAlignment="1">
      <alignment horizontal="left" indent="1"/>
    </xf>
    <xf numFmtId="168" fontId="6" fillId="0" borderId="0" xfId="3" applyNumberFormat="1" applyFont="1" applyAlignment="1">
      <alignment horizontal="right" vertical="top" wrapText="1"/>
    </xf>
    <xf numFmtId="0" fontId="2" fillId="2" borderId="2" xfId="3" applyFont="1" applyFill="1" applyBorder="1" applyAlignment="1">
      <alignment horizontal="left" vertical="top" wrapText="1"/>
    </xf>
    <xf numFmtId="0" fontId="2" fillId="2" borderId="2" xfId="3" applyFont="1" applyFill="1" applyBorder="1" applyAlignment="1">
      <alignment horizontal="right" wrapText="1"/>
    </xf>
    <xf numFmtId="0" fontId="6" fillId="0" borderId="0" xfId="3" applyFont="1" applyAlignment="1">
      <alignment horizontal="justify" vertical="top" wrapText="1"/>
    </xf>
    <xf numFmtId="164" fontId="1" fillId="0" borderId="0" xfId="1" applyNumberFormat="1" applyFont="1" applyBorder="1" applyAlignment="1">
      <alignment horizontal="right"/>
    </xf>
    <xf numFmtId="0" fontId="1" fillId="0" borderId="0" xfId="3" applyFont="1" applyAlignment="1">
      <alignment vertical="center" wrapText="1"/>
    </xf>
    <xf numFmtId="0" fontId="2" fillId="2" borderId="0" xfId="3" applyFont="1" applyFill="1" applyAlignment="1">
      <alignment horizontal="left" vertical="top" wrapText="1"/>
    </xf>
    <xf numFmtId="165" fontId="6" fillId="0" borderId="0" xfId="2" applyNumberFormat="1" applyFont="1" applyBorder="1" applyAlignment="1">
      <alignment horizontal="right" vertical="top" wrapText="1"/>
    </xf>
    <xf numFmtId="165" fontId="6" fillId="0" borderId="0" xfId="2" applyNumberFormat="1" applyFont="1" applyAlignment="1">
      <alignment horizontal="right" vertical="top" wrapText="1"/>
    </xf>
    <xf numFmtId="0" fontId="7" fillId="0" borderId="0" xfId="3" applyFont="1">
      <alignment vertical="center"/>
    </xf>
    <xf numFmtId="3" fontId="1" fillId="0" borderId="0" xfId="3" applyNumberFormat="1" applyFont="1" applyAlignment="1">
      <alignment horizontal="right" vertical="center"/>
    </xf>
    <xf numFmtId="3" fontId="1" fillId="0" borderId="1" xfId="3" applyNumberFormat="1" applyFont="1" applyBorder="1" applyAlignment="1">
      <alignment horizontal="right" vertical="center"/>
    </xf>
    <xf numFmtId="0" fontId="1" fillId="0" borderId="0" xfId="3" applyFont="1" applyAlignment="1">
      <alignment horizontal="right" vertical="center"/>
    </xf>
    <xf numFmtId="3" fontId="3" fillId="0" borderId="0" xfId="3" applyNumberFormat="1" applyFont="1" applyAlignment="1">
      <alignment horizontal="right" vertical="center"/>
    </xf>
    <xf numFmtId="166" fontId="1" fillId="0" borderId="0" xfId="1" applyNumberFormat="1" applyFont="1" applyBorder="1" applyAlignment="1">
      <alignment horizontal="right"/>
    </xf>
    <xf numFmtId="169" fontId="1" fillId="0" borderId="0" xfId="3" applyNumberFormat="1" applyFont="1" applyAlignment="1">
      <alignment horizontal="right" vertical="center"/>
    </xf>
    <xf numFmtId="170" fontId="1" fillId="0" borderId="0" xfId="3" applyNumberFormat="1" applyFont="1" applyAlignment="1">
      <alignment horizontal="right" vertical="center"/>
    </xf>
    <xf numFmtId="171" fontId="1" fillId="0" borderId="0" xfId="3" applyNumberFormat="1" applyFont="1" applyAlignment="1">
      <alignment horizontal="right" vertical="center"/>
    </xf>
    <xf numFmtId="172" fontId="1" fillId="0" borderId="0" xfId="1" applyNumberFormat="1" applyFont="1" applyAlignment="1">
      <alignment horizontal="right"/>
    </xf>
    <xf numFmtId="172" fontId="1" fillId="0" borderId="1" xfId="1" applyNumberFormat="1" applyFont="1" applyBorder="1" applyAlignment="1">
      <alignment horizontal="right"/>
    </xf>
    <xf numFmtId="172" fontId="3" fillId="0" borderId="0" xfId="1" applyNumberFormat="1" applyFont="1" applyAlignment="1">
      <alignment horizontal="right"/>
    </xf>
    <xf numFmtId="167" fontId="8" fillId="0" borderId="0" xfId="3" applyNumberFormat="1" applyFont="1" applyAlignment="1">
      <alignment horizontal="right" vertical="top" wrapText="1"/>
    </xf>
    <xf numFmtId="164" fontId="3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3" xr:uid="{51F9FD69-85E1-4CE7-8F4C-350E8F10F51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512618</xdr:colOff>
      <xdr:row>0</xdr:row>
      <xdr:rowOff>0</xdr:rowOff>
    </xdr:from>
    <xdr:to>
      <xdr:col>4</xdr:col>
      <xdr:colOff>1039090</xdr:colOff>
      <xdr:row>4</xdr:row>
      <xdr:rowOff>3607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7F8A72-04D1-4116-A31F-F2610C5326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700"/>
        <a:stretch/>
      </xdr:blipFill>
      <xdr:spPr>
        <a:xfrm>
          <a:off x="6123709" y="0"/>
          <a:ext cx="2604654" cy="7656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n.leung/AppData/Local/Microsoft/Windows/INetCache/Content.Outlook/QLIYJ609/(Interim)%20Website%20financial%20data_20220930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(Annual)"/>
      <sheetName val="Data(Annual)"/>
      <sheetName val="Output(Interim)"/>
      <sheetName val="Data(Interim)"/>
    </sheetNames>
    <sheetDataSet>
      <sheetData sheetId="0">
        <row r="10">
          <cell r="B10" t="str">
            <v>FY2018/19</v>
          </cell>
        </row>
      </sheetData>
      <sheetData sheetId="1">
        <row r="4">
          <cell r="B4">
            <v>1556173</v>
          </cell>
          <cell r="C4">
            <v>1691179</v>
          </cell>
          <cell r="D4">
            <v>1794693</v>
          </cell>
          <cell r="E4">
            <v>2275298</v>
          </cell>
        </row>
        <row r="5">
          <cell r="B5">
            <v>374990</v>
          </cell>
          <cell r="C5">
            <v>385267</v>
          </cell>
          <cell r="D5">
            <v>411464</v>
          </cell>
          <cell r="E5">
            <v>518267</v>
          </cell>
        </row>
        <row r="7">
          <cell r="B7">
            <v>1683</v>
          </cell>
          <cell r="C7">
            <v>4275</v>
          </cell>
          <cell r="D7">
            <v>167794</v>
          </cell>
          <cell r="E7">
            <v>57732</v>
          </cell>
        </row>
        <row r="8">
          <cell r="B8">
            <v>476973</v>
          </cell>
          <cell r="C8">
            <v>538800</v>
          </cell>
          <cell r="D8">
            <v>559442</v>
          </cell>
          <cell r="E8">
            <v>722808</v>
          </cell>
        </row>
        <row r="9">
          <cell r="B9">
            <v>40610</v>
          </cell>
          <cell r="C9">
            <v>46192</v>
          </cell>
          <cell r="D9">
            <v>66482</v>
          </cell>
          <cell r="E9">
            <v>92212</v>
          </cell>
        </row>
        <row r="10">
          <cell r="B10">
            <v>282111</v>
          </cell>
          <cell r="C10">
            <v>318978</v>
          </cell>
          <cell r="D10">
            <v>359907</v>
          </cell>
          <cell r="E10">
            <v>418382</v>
          </cell>
        </row>
        <row r="11">
          <cell r="B11">
            <v>39411</v>
          </cell>
          <cell r="C11">
            <v>42057</v>
          </cell>
          <cell r="D11">
            <v>36135</v>
          </cell>
          <cell r="E11">
            <v>53000</v>
          </cell>
        </row>
        <row r="12">
          <cell r="B12">
            <v>19716</v>
          </cell>
          <cell r="C12">
            <v>27615</v>
          </cell>
          <cell r="D12">
            <v>48818</v>
          </cell>
          <cell r="E12">
            <v>62983</v>
          </cell>
        </row>
        <row r="13">
          <cell r="B13">
            <v>11479</v>
          </cell>
          <cell r="C13">
            <v>12378</v>
          </cell>
          <cell r="D13">
            <v>12067</v>
          </cell>
          <cell r="E13">
            <v>15232</v>
          </cell>
        </row>
        <row r="14">
          <cell r="B14">
            <v>4352</v>
          </cell>
          <cell r="C14">
            <v>25916</v>
          </cell>
          <cell r="D14">
            <v>55468</v>
          </cell>
          <cell r="E14">
            <v>58286</v>
          </cell>
        </row>
        <row r="15">
          <cell r="B15">
            <v>5245</v>
          </cell>
          <cell r="C15">
            <v>9691</v>
          </cell>
          <cell r="D15">
            <v>21682</v>
          </cell>
          <cell r="E15">
            <v>46639</v>
          </cell>
        </row>
        <row r="16">
          <cell r="B16">
            <v>8280</v>
          </cell>
          <cell r="C16">
            <v>11362</v>
          </cell>
          <cell r="D16">
            <v>14147</v>
          </cell>
          <cell r="E16">
            <v>16919</v>
          </cell>
        </row>
        <row r="17">
          <cell r="B17" t="str">
            <v>-</v>
          </cell>
          <cell r="C17" t="str">
            <v>-</v>
          </cell>
          <cell r="D17">
            <v>7231</v>
          </cell>
          <cell r="E17">
            <v>17261</v>
          </cell>
        </row>
        <row r="18">
          <cell r="B18">
            <v>46308</v>
          </cell>
          <cell r="C18">
            <v>36063</v>
          </cell>
          <cell r="D18">
            <v>34904</v>
          </cell>
          <cell r="E18">
            <v>51103</v>
          </cell>
        </row>
        <row r="19">
          <cell r="B19">
            <v>11145</v>
          </cell>
          <cell r="C19">
            <v>12132</v>
          </cell>
          <cell r="D19">
            <v>14489</v>
          </cell>
          <cell r="E19">
            <v>14871</v>
          </cell>
        </row>
        <row r="21">
          <cell r="B21">
            <v>39527</v>
          </cell>
          <cell r="C21">
            <v>38107</v>
          </cell>
          <cell r="D21">
            <v>32459</v>
          </cell>
          <cell r="E21">
            <v>42107</v>
          </cell>
        </row>
        <row r="27">
          <cell r="B27">
            <v>19.8</v>
          </cell>
          <cell r="C27">
            <v>19.100000000000001</v>
          </cell>
          <cell r="D27">
            <v>28.8</v>
          </cell>
          <cell r="E27">
            <v>17.5</v>
          </cell>
        </row>
        <row r="28">
          <cell r="B28">
            <v>19.8</v>
          </cell>
          <cell r="C28">
            <v>19.100000000000001</v>
          </cell>
          <cell r="D28">
            <v>28.8</v>
          </cell>
          <cell r="E28">
            <v>17.399999999999999</v>
          </cell>
        </row>
        <row r="31">
          <cell r="B31">
            <v>594979.01800000004</v>
          </cell>
          <cell r="C31">
            <v>716800.89600000007</v>
          </cell>
          <cell r="D31">
            <v>851563.29700000014</v>
          </cell>
          <cell r="E31">
            <v>1055739</v>
          </cell>
        </row>
        <row r="38">
          <cell r="B38">
            <v>364421.39699999994</v>
          </cell>
          <cell r="C38">
            <v>375170.86100000003</v>
          </cell>
          <cell r="D38">
            <v>553418.97199999995</v>
          </cell>
          <cell r="E38">
            <v>1513008</v>
          </cell>
        </row>
        <row r="40">
          <cell r="B40">
            <v>306438.28499999997</v>
          </cell>
          <cell r="C40">
            <v>304961.28399999999</v>
          </cell>
          <cell r="D40">
            <v>470962.935</v>
          </cell>
          <cell r="E40">
            <v>1366650</v>
          </cell>
        </row>
        <row r="46">
          <cell r="B46">
            <v>8717.4670000000006</v>
          </cell>
          <cell r="C46">
            <v>12962.607</v>
          </cell>
          <cell r="D46">
            <v>13606.06</v>
          </cell>
          <cell r="E46">
            <v>16046</v>
          </cell>
        </row>
        <row r="50">
          <cell r="B50">
            <v>-337427.27500000002</v>
          </cell>
          <cell r="C50">
            <v>-402096.60500000004</v>
          </cell>
          <cell r="D50">
            <v>-526069.89</v>
          </cell>
          <cell r="E50">
            <v>-572330</v>
          </cell>
        </row>
        <row r="66">
          <cell r="B66">
            <v>-266043.16100000002</v>
          </cell>
          <cell r="C66">
            <v>-313323.783</v>
          </cell>
          <cell r="D66">
            <v>-333438.08100000001</v>
          </cell>
          <cell r="E66">
            <v>-443050</v>
          </cell>
        </row>
        <row r="75">
          <cell r="B75">
            <v>355929.97899999988</v>
          </cell>
          <cell r="C75">
            <v>376551.36900000001</v>
          </cell>
          <cell r="D75">
            <v>545474.29800000007</v>
          </cell>
          <cell r="E75">
            <v>1553367</v>
          </cell>
        </row>
        <row r="91">
          <cell r="B91">
            <v>1556172.5226500002</v>
          </cell>
          <cell r="C91">
            <v>1691178.7230800001</v>
          </cell>
          <cell r="D91">
            <v>1783762</v>
          </cell>
          <cell r="E91">
            <v>2221773</v>
          </cell>
        </row>
        <row r="92">
          <cell r="B92">
            <v>0</v>
          </cell>
          <cell r="C92">
            <v>0</v>
          </cell>
          <cell r="D92">
            <v>10931</v>
          </cell>
          <cell r="E92">
            <v>53525</v>
          </cell>
        </row>
        <row r="95">
          <cell r="C95">
            <v>1.2999999999999999E-2</v>
          </cell>
          <cell r="D95">
            <v>-9.4E-2</v>
          </cell>
          <cell r="E95">
            <v>9.6000000000000002E-2</v>
          </cell>
        </row>
        <row r="102">
          <cell r="B102">
            <v>107</v>
          </cell>
          <cell r="C102">
            <v>125</v>
          </cell>
          <cell r="D102">
            <v>144</v>
          </cell>
          <cell r="E102">
            <v>162</v>
          </cell>
        </row>
        <row r="103">
          <cell r="B103" t="str">
            <v>-</v>
          </cell>
          <cell r="C103" t="str">
            <v>-</v>
          </cell>
          <cell r="D103">
            <v>3</v>
          </cell>
          <cell r="E103">
            <v>13</v>
          </cell>
        </row>
        <row r="111">
          <cell r="B111">
            <v>53.535436879342896</v>
          </cell>
          <cell r="C111">
            <v>58.443242872224332</v>
          </cell>
          <cell r="D111">
            <v>58.288679153311556</v>
          </cell>
          <cell r="E111">
            <v>59.7</v>
          </cell>
        </row>
        <row r="112">
          <cell r="B112" t="str">
            <v>-</v>
          </cell>
          <cell r="C112" t="str">
            <v>-</v>
          </cell>
          <cell r="D112" t="str">
            <v>-</v>
          </cell>
          <cell r="E112">
            <v>58.3</v>
          </cell>
        </row>
        <row r="113">
          <cell r="B113" t="str">
            <v>-</v>
          </cell>
          <cell r="C113" t="str">
            <v>-</v>
          </cell>
          <cell r="D113">
            <v>82.974377529240328</v>
          </cell>
          <cell r="E113">
            <v>83</v>
          </cell>
        </row>
        <row r="114">
          <cell r="B114" t="str">
            <v>-</v>
          </cell>
          <cell r="C114" t="str">
            <v>-</v>
          </cell>
          <cell r="D114" t="str">
            <v>-</v>
          </cell>
          <cell r="E114">
            <v>96</v>
          </cell>
        </row>
        <row r="115">
          <cell r="B115">
            <v>53.535436879342896</v>
          </cell>
          <cell r="C115">
            <v>58.443242872224332</v>
          </cell>
          <cell r="D115">
            <v>58.394504003834264</v>
          </cell>
          <cell r="E115">
            <v>59.8</v>
          </cell>
        </row>
        <row r="118">
          <cell r="B118">
            <v>6.9654829509024747</v>
          </cell>
          <cell r="C118">
            <v>6.4905198451630044</v>
          </cell>
          <cell r="D118">
            <v>6.0092079495116444</v>
          </cell>
          <cell r="E118">
            <v>6.4</v>
          </cell>
        </row>
        <row r="119">
          <cell r="B119" t="str">
            <v>-</v>
          </cell>
          <cell r="C119" t="str">
            <v>-</v>
          </cell>
          <cell r="D119" t="str">
            <v>-</v>
          </cell>
          <cell r="E119">
            <v>4.4000000000000004</v>
          </cell>
        </row>
        <row r="120">
          <cell r="B120" t="str">
            <v>-</v>
          </cell>
          <cell r="C120" t="str">
            <v>-</v>
          </cell>
          <cell r="D120">
            <v>3.267197341665427</v>
          </cell>
          <cell r="E120">
            <v>2.8</v>
          </cell>
        </row>
        <row r="121">
          <cell r="B121" t="str">
            <v>-</v>
          </cell>
          <cell r="C121" t="str">
            <v>-</v>
          </cell>
          <cell r="D121" t="str">
            <v>-</v>
          </cell>
          <cell r="E121">
            <v>7.7</v>
          </cell>
        </row>
        <row r="122">
          <cell r="B122">
            <v>6.9654829509024747</v>
          </cell>
          <cell r="C122">
            <v>6.4905198451630044</v>
          </cell>
          <cell r="D122">
            <v>5.9949770993289198</v>
          </cell>
          <cell r="E122">
            <v>6.3</v>
          </cell>
        </row>
        <row r="125">
          <cell r="B125">
            <v>41313.949150449997</v>
          </cell>
          <cell r="C125">
            <v>40602.581462594841</v>
          </cell>
          <cell r="D125">
            <v>37471.612629666197</v>
          </cell>
          <cell r="E125">
            <v>41060</v>
          </cell>
        </row>
        <row r="126">
          <cell r="B126" t="str">
            <v>-</v>
          </cell>
          <cell r="C126" t="str">
            <v>-</v>
          </cell>
          <cell r="D126" t="str">
            <v>-</v>
          </cell>
          <cell r="E126">
            <v>19666</v>
          </cell>
        </row>
        <row r="127">
          <cell r="B127" t="str">
            <v>-</v>
          </cell>
          <cell r="C127" t="str">
            <v>-</v>
          </cell>
          <cell r="D127">
            <v>25842</v>
          </cell>
          <cell r="E127">
            <v>23089</v>
          </cell>
        </row>
        <row r="128">
          <cell r="B128" t="str">
            <v>-</v>
          </cell>
          <cell r="C128" t="str">
            <v>-</v>
          </cell>
          <cell r="D128" t="str">
            <v>-</v>
          </cell>
          <cell r="E128">
            <v>51370</v>
          </cell>
        </row>
        <row r="129">
          <cell r="B129">
            <v>41313.949150449997</v>
          </cell>
          <cell r="C129">
            <v>40602.581462594841</v>
          </cell>
          <cell r="D129">
            <v>37369.202081635158</v>
          </cell>
          <cell r="E129">
            <v>40175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762C8-CBC1-4168-9B61-AC9A5C44764D}">
  <sheetPr>
    <tabColor theme="9" tint="-0.249977111117893"/>
    <pageSetUpPr fitToPage="1"/>
  </sheetPr>
  <dimension ref="A1:E74"/>
  <sheetViews>
    <sheetView showGridLines="0" tabSelected="1" zoomScale="110" zoomScaleNormal="110" zoomScaleSheetLayoutView="70" workbookViewId="0">
      <selection activeCell="E11" sqref="E11"/>
    </sheetView>
  </sheetViews>
  <sheetFormatPr defaultColWidth="10.28515625" defaultRowHeight="15"/>
  <cols>
    <col min="1" max="1" width="68.5703125" style="1" customWidth="1"/>
    <col min="2" max="5" width="15.5703125" style="1" customWidth="1"/>
    <col min="6" max="16384" width="10.28515625" style="1"/>
  </cols>
  <sheetData>
    <row r="1" spans="1:5">
      <c r="A1" s="2" t="s">
        <v>0</v>
      </c>
    </row>
    <row r="2" spans="1:5">
      <c r="A2" s="3" t="s">
        <v>1</v>
      </c>
    </row>
    <row r="6" spans="1:5" ht="15.75" customHeight="1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</row>
    <row r="7" spans="1:5" s="8" customFormat="1" ht="18" customHeight="1">
      <c r="A7" s="6" t="s">
        <v>3</v>
      </c>
      <c r="B7" s="7">
        <f>'[1]Data(Annual)'!B4</f>
        <v>1556173</v>
      </c>
      <c r="C7" s="7">
        <f>'[1]Data(Annual)'!C4</f>
        <v>1691179</v>
      </c>
      <c r="D7" s="7">
        <f>'[1]Data(Annual)'!D4</f>
        <v>1794693</v>
      </c>
      <c r="E7" s="7">
        <f>'[1]Data(Annual)'!E4</f>
        <v>2275298</v>
      </c>
    </row>
    <row r="8" spans="1:5" s="8" customFormat="1" ht="18" customHeight="1">
      <c r="A8" s="6" t="s">
        <v>11</v>
      </c>
      <c r="B8" s="7">
        <f>-'[1]Data(Annual)'!B5</f>
        <v>-374990</v>
      </c>
      <c r="C8" s="7">
        <f>-'[1]Data(Annual)'!C5</f>
        <v>-385267</v>
      </c>
      <c r="D8" s="7">
        <f>-'[1]Data(Annual)'!D5</f>
        <v>-411464</v>
      </c>
      <c r="E8" s="7">
        <f>-'[1]Data(Annual)'!E5</f>
        <v>-518267</v>
      </c>
    </row>
    <row r="9" spans="1:5" s="8" customFormat="1" ht="17.25" customHeight="1">
      <c r="A9" s="6" t="s">
        <v>13</v>
      </c>
      <c r="B9" s="7">
        <f>+'[1]Data(Annual)'!B7</f>
        <v>1683</v>
      </c>
      <c r="C9" s="7">
        <f>+'[1]Data(Annual)'!C7</f>
        <v>4275</v>
      </c>
      <c r="D9" s="7">
        <f>+'[1]Data(Annual)'!D7</f>
        <v>167794</v>
      </c>
      <c r="E9" s="7">
        <f>+'[1]Data(Annual)'!E7</f>
        <v>57732</v>
      </c>
    </row>
    <row r="10" spans="1:5" s="8" customFormat="1" ht="17.25" customHeight="1">
      <c r="A10" s="6" t="s">
        <v>14</v>
      </c>
      <c r="B10" s="9">
        <f>-SUM('[1]Data(Annual)'!B8:B19)-'[1]Data(Annual)'!B21</f>
        <v>-985157</v>
      </c>
      <c r="C10" s="9">
        <f>-SUM('[1]Data(Annual)'!C8:C19)-'[1]Data(Annual)'!C21</f>
        <v>-1119291</v>
      </c>
      <c r="D10" s="9">
        <f>-SUM('[1]Data(Annual)'!D8:D19)-'[1]Data(Annual)'!D21</f>
        <v>-1263231</v>
      </c>
      <c r="E10" s="9">
        <f>-SUM('[1]Data(Annual)'!E7:E19)-'[1]Data(Annual)'!E21</f>
        <v>-1669535</v>
      </c>
    </row>
    <row r="11" spans="1:5" s="8" customFormat="1">
      <c r="A11" s="10" t="s">
        <v>15</v>
      </c>
      <c r="B11" s="7">
        <f>+SUM(B7:B10)</f>
        <v>197709</v>
      </c>
      <c r="C11" s="7">
        <f>+SUM(C7:C10)</f>
        <v>190896</v>
      </c>
      <c r="D11" s="7">
        <f>+SUM(D7:D10)</f>
        <v>287792</v>
      </c>
      <c r="E11" s="7">
        <f>+SUM(E7:E10)</f>
        <v>145228</v>
      </c>
    </row>
    <row r="12" spans="1:5" ht="15.75" customHeight="1">
      <c r="A12" s="12" t="s">
        <v>16</v>
      </c>
      <c r="B12" s="11">
        <f>B11/B7</f>
        <v>0.12704821379114017</v>
      </c>
      <c r="C12" s="11">
        <f>C11/C7</f>
        <v>0.11287746595718134</v>
      </c>
      <c r="D12" s="11">
        <f>D11/D7</f>
        <v>0.16035723101388372</v>
      </c>
      <c r="E12" s="11">
        <f>E11/E7</f>
        <v>6.3828122733813331E-2</v>
      </c>
    </row>
    <row r="13" spans="1:5" s="8" customFormat="1" ht="18" customHeight="1">
      <c r="A13" s="6" t="s">
        <v>17</v>
      </c>
      <c r="B13" s="13"/>
      <c r="C13" s="13"/>
      <c r="D13" s="13"/>
      <c r="E13" s="13"/>
    </row>
    <row r="14" spans="1:5" s="8" customFormat="1">
      <c r="A14" s="14" t="s">
        <v>18</v>
      </c>
      <c r="B14" s="15">
        <f>+'[1]Data(Annual)'!B27</f>
        <v>19.8</v>
      </c>
      <c r="C14" s="15">
        <f>+'[1]Data(Annual)'!C27</f>
        <v>19.100000000000001</v>
      </c>
      <c r="D14" s="15">
        <f>+'[1]Data(Annual)'!D27</f>
        <v>28.8</v>
      </c>
      <c r="E14" s="15">
        <f>+'[1]Data(Annual)'!E27</f>
        <v>17.5</v>
      </c>
    </row>
    <row r="15" spans="1:5" ht="15.75" customHeight="1">
      <c r="A15" s="14" t="s">
        <v>19</v>
      </c>
      <c r="B15" s="15">
        <f>+'[1]Data(Annual)'!B28</f>
        <v>19.8</v>
      </c>
      <c r="C15" s="15">
        <f>+'[1]Data(Annual)'!C28</f>
        <v>19.100000000000001</v>
      </c>
      <c r="D15" s="15">
        <f>+'[1]Data(Annual)'!D28</f>
        <v>28.8</v>
      </c>
      <c r="E15" s="15">
        <f>+'[1]Data(Annual)'!E28</f>
        <v>17.399999999999999</v>
      </c>
    </row>
    <row r="16" spans="1:5" ht="15.75" customHeight="1"/>
    <row r="17" spans="1:5" ht="15.75" customHeight="1">
      <c r="A17" s="16" t="s">
        <v>20</v>
      </c>
      <c r="B17" s="17" t="s">
        <v>6</v>
      </c>
      <c r="C17" s="17" t="s">
        <v>7</v>
      </c>
      <c r="D17" s="17" t="s">
        <v>8</v>
      </c>
      <c r="E17" s="5" t="s">
        <v>9</v>
      </c>
    </row>
    <row r="18" spans="1:5" s="8" customFormat="1" ht="15.75" customHeight="1">
      <c r="A18" s="18" t="s">
        <v>21</v>
      </c>
      <c r="B18" s="7">
        <f>'[1]Data(Annual)'!B31</f>
        <v>594979.01800000004</v>
      </c>
      <c r="C18" s="7">
        <f>'[1]Data(Annual)'!C31</f>
        <v>716800.89600000007</v>
      </c>
      <c r="D18" s="7">
        <f>'[1]Data(Annual)'!D31</f>
        <v>851563.29700000014</v>
      </c>
      <c r="E18" s="7">
        <f>'[1]Data(Annual)'!E31</f>
        <v>1055739</v>
      </c>
    </row>
    <row r="19" spans="1:5" s="8" customFormat="1" ht="15.75" customHeight="1">
      <c r="A19" s="18" t="s">
        <v>22</v>
      </c>
      <c r="B19" s="7">
        <f>+'[1]Data(Annual)'!B38</f>
        <v>364421.39699999994</v>
      </c>
      <c r="C19" s="7">
        <f>+'[1]Data(Annual)'!C38</f>
        <v>375170.86100000003</v>
      </c>
      <c r="D19" s="7">
        <f>+'[1]Data(Annual)'!D38</f>
        <v>553418.97199999995</v>
      </c>
      <c r="E19" s="7">
        <f>+'[1]Data(Annual)'!E38</f>
        <v>1513008</v>
      </c>
    </row>
    <row r="20" spans="1:5" s="8" customFormat="1" ht="15.75" customHeight="1">
      <c r="A20" s="18" t="s">
        <v>23</v>
      </c>
      <c r="B20" s="7">
        <f>+'[1]Data(Annual)'!B50</f>
        <v>-337427.27500000002</v>
      </c>
      <c r="C20" s="7">
        <f>+'[1]Data(Annual)'!C50</f>
        <v>-402096.60500000004</v>
      </c>
      <c r="D20" s="7">
        <f>+'[1]Data(Annual)'!D50</f>
        <v>-526069.89</v>
      </c>
      <c r="E20" s="7">
        <f>+'[1]Data(Annual)'!E50</f>
        <v>-572330</v>
      </c>
    </row>
    <row r="21" spans="1:5" ht="15.75" customHeight="1">
      <c r="A21" s="18" t="s">
        <v>24</v>
      </c>
      <c r="B21" s="7">
        <f>+'[1]Data(Annual)'!B66</f>
        <v>-266043.16100000002</v>
      </c>
      <c r="C21" s="7">
        <f>+'[1]Data(Annual)'!C66</f>
        <v>-313323.783</v>
      </c>
      <c r="D21" s="7">
        <f>+'[1]Data(Annual)'!D66</f>
        <v>-333438.08100000001</v>
      </c>
      <c r="E21" s="7">
        <f>+'[1]Data(Annual)'!E66</f>
        <v>-443050</v>
      </c>
    </row>
    <row r="22" spans="1:5" ht="17.25" customHeight="1">
      <c r="A22" s="18" t="s">
        <v>26</v>
      </c>
      <c r="B22" s="7">
        <f>'[1]Data(Annual)'!B75</f>
        <v>355929.97899999988</v>
      </c>
      <c r="C22" s="7">
        <f>'[1]Data(Annual)'!C75</f>
        <v>376551.36900000001</v>
      </c>
      <c r="D22" s="7">
        <f>'[1]Data(Annual)'!D75</f>
        <v>545474.29800000007</v>
      </c>
      <c r="E22" s="7">
        <f>'[1]Data(Annual)'!E75</f>
        <v>1553367</v>
      </c>
    </row>
    <row r="23" spans="1:5">
      <c r="A23" s="18" t="s">
        <v>27</v>
      </c>
      <c r="B23" s="7">
        <f>+'[1]Data(Annual)'!B46</f>
        <v>8717.4670000000006</v>
      </c>
      <c r="C23" s="7">
        <f>+'[1]Data(Annual)'!C46</f>
        <v>12962.607</v>
      </c>
      <c r="D23" s="7">
        <f>+'[1]Data(Annual)'!D46</f>
        <v>13606.06</v>
      </c>
      <c r="E23" s="7">
        <f>+'[1]Data(Annual)'!E46</f>
        <v>16046</v>
      </c>
    </row>
    <row r="24" spans="1:5" ht="15.75" customHeight="1">
      <c r="A24" s="6" t="s">
        <v>25</v>
      </c>
      <c r="B24" s="7">
        <f>+'[1]Data(Annual)'!B40</f>
        <v>306438.28499999997</v>
      </c>
      <c r="C24" s="7">
        <f>+'[1]Data(Annual)'!C40</f>
        <v>304961.28399999999</v>
      </c>
      <c r="D24" s="7">
        <f>+'[1]Data(Annual)'!D40</f>
        <v>470962.935</v>
      </c>
      <c r="E24" s="7">
        <f>+'[1]Data(Annual)'!E40</f>
        <v>1366650</v>
      </c>
    </row>
    <row r="25" spans="1:5">
      <c r="A25" s="18"/>
      <c r="B25" s="15"/>
      <c r="C25" s="15"/>
      <c r="D25" s="15"/>
      <c r="E25" s="15"/>
    </row>
    <row r="26" spans="1:5" s="20" customFormat="1">
      <c r="A26" s="21" t="s">
        <v>28</v>
      </c>
      <c r="B26" s="5" t="s">
        <v>6</v>
      </c>
      <c r="C26" s="5" t="s">
        <v>7</v>
      </c>
      <c r="D26" s="5" t="s">
        <v>8</v>
      </c>
      <c r="E26" s="5" t="s">
        <v>9</v>
      </c>
    </row>
    <row r="27" spans="1:5">
      <c r="A27" s="6" t="s">
        <v>29</v>
      </c>
      <c r="B27" s="19">
        <v>471627</v>
      </c>
      <c r="C27" s="19">
        <v>527504</v>
      </c>
      <c r="D27" s="19">
        <v>707316</v>
      </c>
      <c r="E27" s="19">
        <v>613278</v>
      </c>
    </row>
    <row r="28" spans="1:5">
      <c r="A28" s="6" t="s">
        <v>30</v>
      </c>
      <c r="B28" s="19">
        <v>-10622</v>
      </c>
      <c r="C28" s="19">
        <v>-91123</v>
      </c>
      <c r="D28" s="19">
        <v>-120540</v>
      </c>
      <c r="E28" s="19">
        <v>-130157</v>
      </c>
    </row>
    <row r="29" spans="1:5">
      <c r="A29" s="6" t="s">
        <v>31</v>
      </c>
      <c r="B29" s="7">
        <v>-247615</v>
      </c>
      <c r="C29" s="7">
        <v>-441458</v>
      </c>
      <c r="D29" s="7">
        <v>-427286</v>
      </c>
      <c r="E29" s="19">
        <v>421265</v>
      </c>
    </row>
    <row r="30" spans="1:5" ht="15.75" customHeight="1">
      <c r="A30" s="6" t="s">
        <v>32</v>
      </c>
      <c r="B30" s="7">
        <f>+'[1]Data(Annual)'!B40</f>
        <v>306438.28499999997</v>
      </c>
      <c r="C30" s="7">
        <f>+'[1]Data(Annual)'!C40</f>
        <v>304961.28399999999</v>
      </c>
      <c r="D30" s="7">
        <f>+'[1]Data(Annual)'!D40</f>
        <v>470962.935</v>
      </c>
      <c r="E30" s="7">
        <f>+'[1]Data(Annual)'!E40</f>
        <v>1366650</v>
      </c>
    </row>
    <row r="31" spans="1:5" s="8" customFormat="1">
      <c r="A31" s="6"/>
      <c r="B31" s="7"/>
      <c r="C31" s="7"/>
      <c r="D31" s="7"/>
      <c r="E31" s="7"/>
    </row>
    <row r="32" spans="1:5" s="8" customFormat="1">
      <c r="A32" s="4" t="s">
        <v>2</v>
      </c>
      <c r="B32" s="5" t="s">
        <v>6</v>
      </c>
      <c r="C32" s="5" t="s">
        <v>7</v>
      </c>
      <c r="D32" s="5" t="s">
        <v>8</v>
      </c>
      <c r="E32" s="5" t="s">
        <v>9</v>
      </c>
    </row>
    <row r="33" spans="1:5" s="8" customFormat="1">
      <c r="A33" s="6" t="s">
        <v>33</v>
      </c>
      <c r="B33" s="22">
        <v>0.23100000000000001</v>
      </c>
      <c r="C33" s="22">
        <v>0.186</v>
      </c>
      <c r="D33" s="22">
        <v>0.23100000000000001</v>
      </c>
      <c r="E33" s="22">
        <v>0.10199999999999999</v>
      </c>
    </row>
    <row r="34" spans="1:5" s="8" customFormat="1" ht="15.75" customHeight="1">
      <c r="A34" s="6" t="s">
        <v>34</v>
      </c>
      <c r="B34" s="23">
        <v>0.76900000000000002</v>
      </c>
      <c r="C34" s="23">
        <v>0.52</v>
      </c>
      <c r="D34" s="23">
        <v>0.624</v>
      </c>
      <c r="E34" s="23">
        <v>0.193</v>
      </c>
    </row>
    <row r="35" spans="1:5" s="8" customFormat="1" ht="15.75" customHeight="1">
      <c r="A35" s="18" t="s">
        <v>35</v>
      </c>
      <c r="B35" s="13">
        <v>1.1000000000000001</v>
      </c>
      <c r="C35" s="13">
        <v>0.9</v>
      </c>
      <c r="D35" s="13">
        <v>1.1000000000000001</v>
      </c>
      <c r="E35" s="13">
        <v>2.6</v>
      </c>
    </row>
    <row r="36" spans="1:5" s="8" customFormat="1" ht="15.75" customHeight="1">
      <c r="A36" s="18" t="s">
        <v>36</v>
      </c>
      <c r="B36" s="13">
        <v>1.1000000000000001</v>
      </c>
      <c r="C36" s="13">
        <v>0.9</v>
      </c>
      <c r="D36" s="13">
        <v>1</v>
      </c>
      <c r="E36" s="13">
        <v>2.6</v>
      </c>
    </row>
    <row r="37" spans="1:5" s="8" customFormat="1" ht="15.75" customHeight="1"/>
    <row r="38" spans="1:5" ht="15.75" customHeight="1">
      <c r="A38" s="4" t="s">
        <v>37</v>
      </c>
      <c r="B38" s="5" t="s">
        <v>6</v>
      </c>
      <c r="C38" s="5" t="s">
        <v>7</v>
      </c>
      <c r="D38" s="5" t="s">
        <v>8</v>
      </c>
      <c r="E38" s="5" t="s">
        <v>9</v>
      </c>
    </row>
    <row r="39" spans="1:5" ht="15.75" customHeight="1">
      <c r="A39" s="24" t="s">
        <v>38</v>
      </c>
      <c r="B39" s="25"/>
      <c r="C39" s="25"/>
      <c r="D39" s="25"/>
      <c r="E39" s="25"/>
    </row>
    <row r="40" spans="1:5" ht="15.75" customHeight="1">
      <c r="A40" s="1" t="s">
        <v>10</v>
      </c>
      <c r="B40" s="25">
        <f>'[1]Data(Annual)'!B102</f>
        <v>107</v>
      </c>
      <c r="C40" s="25">
        <f>'[1]Data(Annual)'!C102</f>
        <v>125</v>
      </c>
      <c r="D40" s="25">
        <f>'[1]Data(Annual)'!D102</f>
        <v>144</v>
      </c>
      <c r="E40" s="25">
        <f>'[1]Data(Annual)'!E102</f>
        <v>162</v>
      </c>
    </row>
    <row r="41" spans="1:5" ht="15.75" customHeight="1">
      <c r="A41" s="1" t="s">
        <v>12</v>
      </c>
      <c r="B41" s="26" t="str">
        <f>'[1]Data(Annual)'!B103</f>
        <v>-</v>
      </c>
      <c r="C41" s="26" t="str">
        <f>'[1]Data(Annual)'!C103</f>
        <v>-</v>
      </c>
      <c r="D41" s="26">
        <f>'[1]Data(Annual)'!D103</f>
        <v>3</v>
      </c>
      <c r="E41" s="26">
        <f>'[1]Data(Annual)'!E103</f>
        <v>13</v>
      </c>
    </row>
    <row r="42" spans="1:5" ht="15.75" customHeight="1">
      <c r="A42" s="2" t="s">
        <v>39</v>
      </c>
      <c r="B42" s="25">
        <f>SUM(B40:B41)</f>
        <v>107</v>
      </c>
      <c r="C42" s="25">
        <f>SUM(C40:C41)</f>
        <v>125</v>
      </c>
      <c r="D42" s="25">
        <f>SUM(D40:D41)</f>
        <v>147</v>
      </c>
      <c r="E42" s="25">
        <f>SUM(E40:E41)</f>
        <v>175</v>
      </c>
    </row>
    <row r="43" spans="1:5" ht="15.75" customHeight="1">
      <c r="B43" s="27"/>
      <c r="C43" s="27"/>
      <c r="D43" s="27"/>
      <c r="E43" s="27"/>
    </row>
    <row r="44" spans="1:5" ht="15.75" customHeight="1"/>
    <row r="45" spans="1:5" ht="15.75" customHeight="1">
      <c r="B45" s="28"/>
      <c r="C45" s="28"/>
      <c r="D45" s="28"/>
      <c r="E45" s="28"/>
    </row>
    <row r="46" spans="1:5" ht="15.75" customHeight="1">
      <c r="A46" s="4" t="s">
        <v>40</v>
      </c>
      <c r="B46" s="5" t="s">
        <v>6</v>
      </c>
      <c r="C46" s="5" t="s">
        <v>7</v>
      </c>
      <c r="D46" s="5" t="s">
        <v>8</v>
      </c>
      <c r="E46" s="5" t="s">
        <v>9</v>
      </c>
    </row>
    <row r="47" spans="1:5" ht="15.75" customHeight="1">
      <c r="A47" s="24" t="s">
        <v>38</v>
      </c>
      <c r="B47" s="7"/>
      <c r="C47" s="7"/>
      <c r="D47" s="7"/>
      <c r="E47" s="7"/>
    </row>
    <row r="48" spans="1:5" ht="15.75" customHeight="1">
      <c r="A48" s="1" t="s">
        <v>10</v>
      </c>
      <c r="B48" s="7">
        <f>+'[1]Data(Annual)'!B91</f>
        <v>1556172.5226500002</v>
      </c>
      <c r="C48" s="7">
        <f>+'[1]Data(Annual)'!C91</f>
        <v>1691178.7230800001</v>
      </c>
      <c r="D48" s="7">
        <f>+'[1]Data(Annual)'!D91</f>
        <v>1783762</v>
      </c>
      <c r="E48" s="7">
        <f>+'[1]Data(Annual)'!E91</f>
        <v>2221773</v>
      </c>
    </row>
    <row r="49" spans="1:5" ht="15.75" customHeight="1">
      <c r="A49" s="1" t="s">
        <v>12</v>
      </c>
      <c r="B49" s="9">
        <f>+'[1]Data(Annual)'!B92</f>
        <v>0</v>
      </c>
      <c r="C49" s="9">
        <f>+'[1]Data(Annual)'!C92</f>
        <v>0</v>
      </c>
      <c r="D49" s="9">
        <f>+'[1]Data(Annual)'!D92</f>
        <v>10931</v>
      </c>
      <c r="E49" s="9">
        <f>+'[1]Data(Annual)'!E92</f>
        <v>53525</v>
      </c>
    </row>
    <row r="50" spans="1:5" ht="15.75" customHeight="1">
      <c r="A50" s="2" t="s">
        <v>41</v>
      </c>
      <c r="B50" s="7">
        <f>SUM(B48:B49)</f>
        <v>1556172.5226500002</v>
      </c>
      <c r="C50" s="7">
        <f>SUM(C48:C49)</f>
        <v>1691178.7230800001</v>
      </c>
      <c r="D50" s="7">
        <f>SUM(D48:D49)</f>
        <v>1794693</v>
      </c>
      <c r="E50" s="7">
        <f>SUM(E48:E49)</f>
        <v>2275298</v>
      </c>
    </row>
    <row r="51" spans="1:5" ht="15.75" customHeight="1">
      <c r="B51" s="29"/>
      <c r="C51" s="29"/>
      <c r="D51" s="29"/>
      <c r="E51" s="19"/>
    </row>
    <row r="52" spans="1:5" ht="15.75" customHeight="1">
      <c r="A52" s="20" t="s">
        <v>42</v>
      </c>
      <c r="B52" s="30"/>
      <c r="C52" s="30">
        <f>+'[1]Data(Annual)'!C95</f>
        <v>1.2999999999999999E-2</v>
      </c>
      <c r="D52" s="31">
        <f>+'[1]Data(Annual)'!D95</f>
        <v>-9.4E-2</v>
      </c>
      <c r="E52" s="30">
        <f>+'[1]Data(Annual)'!E95</f>
        <v>9.6000000000000002E-2</v>
      </c>
    </row>
    <row r="53" spans="1:5" ht="15.75" customHeight="1">
      <c r="A53" s="20"/>
      <c r="B53" s="32"/>
      <c r="C53" s="32"/>
      <c r="D53" s="32"/>
      <c r="E53" s="32"/>
    </row>
    <row r="54" spans="1:5">
      <c r="A54" s="4" t="s">
        <v>4</v>
      </c>
      <c r="B54" s="5" t="s">
        <v>6</v>
      </c>
      <c r="C54" s="5" t="s">
        <v>7</v>
      </c>
      <c r="D54" s="5" t="s">
        <v>8</v>
      </c>
      <c r="E54" s="5" t="s">
        <v>9</v>
      </c>
    </row>
    <row r="55" spans="1:5">
      <c r="A55" s="24" t="s">
        <v>43</v>
      </c>
    </row>
    <row r="56" spans="1:5">
      <c r="A56" s="1" t="s">
        <v>10</v>
      </c>
      <c r="B56" s="33">
        <f>+'[1]Data(Annual)'!B111</f>
        <v>53.535436879342896</v>
      </c>
      <c r="C56" s="33">
        <f>+'[1]Data(Annual)'!C111</f>
        <v>58.443242872224332</v>
      </c>
      <c r="D56" s="33">
        <f>+'[1]Data(Annual)'!D111</f>
        <v>58.288679153311556</v>
      </c>
      <c r="E56" s="33">
        <f>+'[1]Data(Annual)'!E111</f>
        <v>59.7</v>
      </c>
    </row>
    <row r="57" spans="1:5">
      <c r="A57" s="1" t="s">
        <v>44</v>
      </c>
      <c r="B57" s="33" t="str">
        <f>+'[1]Data(Annual)'!B112</f>
        <v>-</v>
      </c>
      <c r="C57" s="33" t="str">
        <f>+'[1]Data(Annual)'!C112</f>
        <v>-</v>
      </c>
      <c r="D57" s="33" t="str">
        <f>+'[1]Data(Annual)'!D112</f>
        <v>-</v>
      </c>
      <c r="E57" s="33">
        <f>+'[1]Data(Annual)'!E112</f>
        <v>58.3</v>
      </c>
    </row>
    <row r="58" spans="1:5">
      <c r="A58" s="1" t="s">
        <v>45</v>
      </c>
      <c r="B58" s="33" t="str">
        <f>+'[1]Data(Annual)'!B113</f>
        <v>-</v>
      </c>
      <c r="C58" s="33" t="str">
        <f>+'[1]Data(Annual)'!C113</f>
        <v>-</v>
      </c>
      <c r="D58" s="33">
        <f>+'[1]Data(Annual)'!D113</f>
        <v>82.974377529240328</v>
      </c>
      <c r="E58" s="33">
        <f>+'[1]Data(Annual)'!E113</f>
        <v>83</v>
      </c>
    </row>
    <row r="59" spans="1:5">
      <c r="A59" s="1" t="s">
        <v>46</v>
      </c>
      <c r="B59" s="34" t="str">
        <f>+'[1]Data(Annual)'!B114</f>
        <v>-</v>
      </c>
      <c r="C59" s="34" t="str">
        <f>+'[1]Data(Annual)'!C114</f>
        <v>-</v>
      </c>
      <c r="D59" s="34" t="str">
        <f>+'[1]Data(Annual)'!D114</f>
        <v>-</v>
      </c>
      <c r="E59" s="34">
        <f>+'[1]Data(Annual)'!E114</f>
        <v>96</v>
      </c>
    </row>
    <row r="60" spans="1:5">
      <c r="A60" s="2" t="s">
        <v>47</v>
      </c>
      <c r="B60" s="35">
        <f>+'[1]Data(Annual)'!B115</f>
        <v>53.535436879342896</v>
      </c>
      <c r="C60" s="35">
        <f>+'[1]Data(Annual)'!C115</f>
        <v>58.443242872224332</v>
      </c>
      <c r="D60" s="35">
        <f>+'[1]Data(Annual)'!D115</f>
        <v>58.394504003834264</v>
      </c>
      <c r="E60" s="35">
        <f>+'[1]Data(Annual)'!E115</f>
        <v>59.8</v>
      </c>
    </row>
    <row r="62" spans="1:5">
      <c r="A62" s="24" t="s">
        <v>48</v>
      </c>
    </row>
    <row r="63" spans="1:5">
      <c r="A63" s="1" t="s">
        <v>10</v>
      </c>
      <c r="B63" s="13">
        <f>+'[1]Data(Annual)'!B118</f>
        <v>6.9654829509024747</v>
      </c>
      <c r="C63" s="13">
        <f>+'[1]Data(Annual)'!C118</f>
        <v>6.4905198451630044</v>
      </c>
      <c r="D63" s="13">
        <f>+'[1]Data(Annual)'!D118</f>
        <v>6.0092079495116444</v>
      </c>
      <c r="E63" s="13">
        <f>+'[1]Data(Annual)'!E118</f>
        <v>6.4</v>
      </c>
    </row>
    <row r="64" spans="1:5">
      <c r="A64" s="1" t="s">
        <v>44</v>
      </c>
      <c r="B64" s="13" t="str">
        <f>+'[1]Data(Annual)'!B119</f>
        <v>-</v>
      </c>
      <c r="C64" s="13" t="str">
        <f>+'[1]Data(Annual)'!C119</f>
        <v>-</v>
      </c>
      <c r="D64" s="13" t="str">
        <f>+'[1]Data(Annual)'!D119</f>
        <v>-</v>
      </c>
      <c r="E64" s="13">
        <f>+'[1]Data(Annual)'!E119</f>
        <v>4.4000000000000004</v>
      </c>
    </row>
    <row r="65" spans="1:5">
      <c r="A65" s="1" t="s">
        <v>45</v>
      </c>
      <c r="B65" s="13" t="str">
        <f>+'[1]Data(Annual)'!B120</f>
        <v>-</v>
      </c>
      <c r="C65" s="13" t="str">
        <f>+'[1]Data(Annual)'!C120</f>
        <v>-</v>
      </c>
      <c r="D65" s="13">
        <f>+'[1]Data(Annual)'!D120</f>
        <v>3.267197341665427</v>
      </c>
      <c r="E65" s="13">
        <f>+'[1]Data(Annual)'!E120</f>
        <v>2.8</v>
      </c>
    </row>
    <row r="66" spans="1:5">
      <c r="A66" s="1" t="s">
        <v>46</v>
      </c>
      <c r="B66" s="13" t="str">
        <f>+'[1]Data(Annual)'!B121</f>
        <v>-</v>
      </c>
      <c r="C66" s="13" t="str">
        <f>+'[1]Data(Annual)'!C121</f>
        <v>-</v>
      </c>
      <c r="D66" s="13" t="str">
        <f>+'[1]Data(Annual)'!D121</f>
        <v>-</v>
      </c>
      <c r="E66" s="13">
        <f>+'[1]Data(Annual)'!E121</f>
        <v>7.7</v>
      </c>
    </row>
    <row r="67" spans="1:5">
      <c r="A67" s="2" t="s">
        <v>47</v>
      </c>
      <c r="B67" s="36">
        <f>+'[1]Data(Annual)'!B122</f>
        <v>6.9654829509024747</v>
      </c>
      <c r="C67" s="36">
        <f>+'[1]Data(Annual)'!C122</f>
        <v>6.4905198451630044</v>
      </c>
      <c r="D67" s="36">
        <f>+'[1]Data(Annual)'!D122</f>
        <v>5.9949770993289198</v>
      </c>
      <c r="E67" s="36">
        <f>+'[1]Data(Annual)'!E122</f>
        <v>6.3</v>
      </c>
    </row>
    <row r="69" spans="1:5">
      <c r="A69" s="24" t="s">
        <v>49</v>
      </c>
    </row>
    <row r="70" spans="1:5">
      <c r="A70" s="1" t="s">
        <v>10</v>
      </c>
      <c r="B70" s="7">
        <f>+'[1]Data(Annual)'!B125</f>
        <v>41313.949150449997</v>
      </c>
      <c r="C70" s="7">
        <f>+'[1]Data(Annual)'!C125</f>
        <v>40602.581462594841</v>
      </c>
      <c r="D70" s="7">
        <f>+'[1]Data(Annual)'!D125</f>
        <v>37471.612629666197</v>
      </c>
      <c r="E70" s="7">
        <f>+'[1]Data(Annual)'!E125</f>
        <v>41060</v>
      </c>
    </row>
    <row r="71" spans="1:5">
      <c r="A71" s="1" t="s">
        <v>44</v>
      </c>
      <c r="B71" s="7" t="str">
        <f>+'[1]Data(Annual)'!B126</f>
        <v>-</v>
      </c>
      <c r="C71" s="7" t="str">
        <f>+'[1]Data(Annual)'!C126</f>
        <v>-</v>
      </c>
      <c r="D71" s="7" t="str">
        <f>+'[1]Data(Annual)'!D126</f>
        <v>-</v>
      </c>
      <c r="E71" s="7">
        <f>+'[1]Data(Annual)'!E126</f>
        <v>19666</v>
      </c>
    </row>
    <row r="72" spans="1:5">
      <c r="A72" s="1" t="s">
        <v>45</v>
      </c>
      <c r="B72" s="7" t="str">
        <f>+'[1]Data(Annual)'!B127</f>
        <v>-</v>
      </c>
      <c r="C72" s="7" t="str">
        <f>+'[1]Data(Annual)'!C127</f>
        <v>-</v>
      </c>
      <c r="D72" s="7">
        <f>+'[1]Data(Annual)'!D127</f>
        <v>25842</v>
      </c>
      <c r="E72" s="7">
        <f>+'[1]Data(Annual)'!E127</f>
        <v>23089</v>
      </c>
    </row>
    <row r="73" spans="1:5">
      <c r="A73" s="1" t="s">
        <v>46</v>
      </c>
      <c r="B73" s="13" t="str">
        <f>+'[1]Data(Annual)'!B128</f>
        <v>-</v>
      </c>
      <c r="C73" s="13" t="str">
        <f>+'[1]Data(Annual)'!C128</f>
        <v>-</v>
      </c>
      <c r="D73" s="7" t="str">
        <f>+'[1]Data(Annual)'!D128</f>
        <v>-</v>
      </c>
      <c r="E73" s="7">
        <f>+'[1]Data(Annual)'!E128</f>
        <v>51370</v>
      </c>
    </row>
    <row r="74" spans="1:5">
      <c r="A74" s="2" t="s">
        <v>47</v>
      </c>
      <c r="B74" s="37">
        <f>+'[1]Data(Annual)'!B129</f>
        <v>41313.949150449997</v>
      </c>
      <c r="C74" s="37">
        <f>+'[1]Data(Annual)'!C129</f>
        <v>40602.581462594841</v>
      </c>
      <c r="D74" s="37">
        <f>+'[1]Data(Annual)'!D129</f>
        <v>37369.202081635158</v>
      </c>
      <c r="E74" s="37">
        <f>+'[1]Data(Annual)'!E129</f>
        <v>40175</v>
      </c>
    </row>
  </sheetData>
  <pageMargins left="0.25" right="0.25" top="0.75" bottom="0.75" header="0.3" footer="0.3"/>
  <pageSetup paperSize="9" scale="75" fitToHeight="0" orientation="portrait" r:id="rId1"/>
  <rowBreaks count="1" manualBreakCount="1">
    <brk id="53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Output(Annual)</vt:lpstr>
      <vt:lpstr>'Output(Annual)'!Print_Area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Leung</dc:creator>
  <cp:lastModifiedBy>Brian Leung</cp:lastModifiedBy>
  <cp:lastPrinted>2022-11-17T03:27:04Z</cp:lastPrinted>
  <dcterms:created xsi:type="dcterms:W3CDTF">2022-11-17T01:58:53Z</dcterms:created>
  <dcterms:modified xsi:type="dcterms:W3CDTF">2022-11-17T06:43:02Z</dcterms:modified>
</cp:coreProperties>
</file>